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 filterPrivacy="1" defaultThemeVersion="124226"/>
  <xr:revisionPtr revIDLastSave="0" documentId="13_ncr:1_{2E99CC63-B561-4FAF-865D-71B20615D8A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</sheets>
  <calcPr calcId="191029"/>
</workbook>
</file>

<file path=xl/calcChain.xml><?xml version="1.0" encoding="utf-8"?>
<calcChain xmlns="http://schemas.openxmlformats.org/spreadsheetml/2006/main">
  <c r="H11" i="1" l="1"/>
  <c r="F17" i="1" l="1"/>
  <c r="D15" i="1"/>
  <c r="E15" i="1"/>
  <c r="H10" i="1" l="1"/>
  <c r="J15" i="1" l="1"/>
  <c r="I15" i="1"/>
  <c r="G15" i="1"/>
  <c r="D5" i="1" l="1"/>
  <c r="G5" i="1"/>
  <c r="I5" i="1"/>
  <c r="J5" i="1"/>
  <c r="G20" i="1" l="1"/>
  <c r="E5" i="1"/>
  <c r="F16" i="1" l="1"/>
  <c r="E20" i="1" l="1"/>
  <c r="J20" i="1" l="1"/>
  <c r="I20" i="1"/>
  <c r="H17" i="1"/>
  <c r="H16" i="1"/>
  <c r="H6" i="1"/>
  <c r="H7" i="1"/>
  <c r="H8" i="1"/>
  <c r="H9" i="1"/>
  <c r="H12" i="1"/>
  <c r="H13" i="1"/>
  <c r="F6" i="1"/>
  <c r="F7" i="1"/>
  <c r="F8" i="1"/>
  <c r="F9" i="1"/>
  <c r="F10" i="1"/>
  <c r="F11" i="1"/>
  <c r="F12" i="1"/>
  <c r="F13" i="1"/>
  <c r="D20" i="1"/>
  <c r="H14" i="1" l="1"/>
  <c r="H15" i="1"/>
  <c r="H18" i="1"/>
  <c r="H19" i="1"/>
  <c r="F14" i="1"/>
  <c r="F15" i="1"/>
  <c r="F18" i="1"/>
  <c r="F19" i="1"/>
  <c r="H5" i="1" l="1"/>
  <c r="F5" i="1"/>
  <c r="H20" i="1"/>
  <c r="F20" i="1"/>
</calcChain>
</file>

<file path=xl/sharedStrings.xml><?xml version="1.0" encoding="utf-8"?>
<sst xmlns="http://schemas.openxmlformats.org/spreadsheetml/2006/main" count="46" uniqueCount="37">
  <si>
    <t>ВСЕГО РАСХОДОВ</t>
  </si>
  <si>
    <t>Наименование</t>
  </si>
  <si>
    <t>рублей</t>
  </si>
  <si>
    <t>МП</t>
  </si>
  <si>
    <t>01</t>
  </si>
  <si>
    <t>02</t>
  </si>
  <si>
    <t>Непрограммная деятельность</t>
  </si>
  <si>
    <t xml:space="preserve">Обеспечение реализации полномочий исполнительно-распорядительного органа местного самоуправления Унечского муниципального района </t>
  </si>
  <si>
    <t xml:space="preserve">Развитие образования Унечского района </t>
  </si>
  <si>
    <t xml:space="preserve">Управление муниципальными финансами Унечского района </t>
  </si>
  <si>
    <t xml:space="preserve">Развитие культуры в Унечском районе </t>
  </si>
  <si>
    <t>ПП МП</t>
  </si>
  <si>
    <t>0</t>
  </si>
  <si>
    <t>Расходы вне рамок муниципальной программы</t>
  </si>
  <si>
    <t>1</t>
  </si>
  <si>
    <t xml:space="preserve">Подпрограмма "Повышение качества и доступности предоставления государственных и муниципальных услуг в Унечском районе" </t>
  </si>
  <si>
    <t>2</t>
  </si>
  <si>
    <t>Подпрограмма "Реализация полномочий в сфере безопасности, защита населения и территории Унечского района от чрезвычайных ситуаций"</t>
  </si>
  <si>
    <t xml:space="preserve">Подпрограмма "Поддержка малого и среднего предпринимательства в Унечском районе" </t>
  </si>
  <si>
    <t>3</t>
  </si>
  <si>
    <t xml:space="preserve">Подпрограмма "Осуществление отдельных государственных полномочий Брянской области" </t>
  </si>
  <si>
    <t>4</t>
  </si>
  <si>
    <t xml:space="preserve">Подпрограмма "Развитие топливно-энергетического комплекса, траспорта, жилищно-коммунального  и дорожного хозяйства Унечского района" </t>
  </si>
  <si>
    <t>5</t>
  </si>
  <si>
    <t xml:space="preserve">Подпрограмма "Развитие физической культуры и спорта Унечского района" </t>
  </si>
  <si>
    <t>6</t>
  </si>
  <si>
    <t>Подпрограмма "Социальная политика Унечского района"</t>
  </si>
  <si>
    <t>7</t>
  </si>
  <si>
    <t>Подпрограмма "Межбюджетные отношения с муниципальными образованиями"</t>
  </si>
  <si>
    <t>2026 год план</t>
  </si>
  <si>
    <t>2027 год план</t>
  </si>
  <si>
    <t>Темп 2025/2024</t>
  </si>
  <si>
    <t>Сведения о расходах бюджета Унечского муниципального района Брянской области по муниципальным программам в 2024- 2028 годах</t>
  </si>
  <si>
    <t>2024 год факт</t>
  </si>
  <si>
    <t>2025 год оценка</t>
  </si>
  <si>
    <t>Темп 2026/2025</t>
  </si>
  <si>
    <t>2028 год план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</si>
</sst>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4" fontId="1" fillId="0" borderId="1" xfId="0" applyNumberFormat="1" applyFont="1" applyBorder="1"/>
    <xf numFmtId="164" fontId="1" fillId="0" borderId="1" xfId="0" applyNumberFormat="1" applyFont="1" applyBorder="1"/>
    <xf numFmtId="0" fontId="4" fillId="0" borderId="0" xfId="0" applyFont="1"/>
    <xf numFmtId="0" fontId="3" fillId="3" borderId="1" xfId="0" applyFont="1" applyFill="1" applyBorder="1" applyAlignment="1">
      <alignment wrapText="1"/>
    </xf>
    <xf numFmtId="49" fontId="3" fillId="3" borderId="1" xfId="0" applyNumberFormat="1" applyFont="1" applyFill="1" applyBorder="1" applyAlignment="1">
      <alignment horizontal="center" wrapText="1"/>
    </xf>
    <xf numFmtId="4" fontId="1" fillId="3" borderId="1" xfId="0" applyNumberFormat="1" applyFont="1" applyFill="1" applyBorder="1"/>
    <xf numFmtId="0" fontId="3" fillId="3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wrapText="1"/>
    </xf>
    <xf numFmtId="0" fontId="3" fillId="0" borderId="1" xfId="0" applyFont="1" applyBorder="1" applyAlignment="1">
      <alignment wrapText="1"/>
    </xf>
    <xf numFmtId="0" fontId="3" fillId="4" borderId="1" xfId="0" applyFont="1" applyFill="1" applyBorder="1" applyAlignment="1">
      <alignment wrapText="1"/>
    </xf>
    <xf numFmtId="0" fontId="3" fillId="4" borderId="1" xfId="0" applyFont="1" applyFill="1" applyBorder="1" applyAlignment="1">
      <alignment horizontal="center"/>
    </xf>
    <xf numFmtId="4" fontId="1" fillId="4" borderId="1" xfId="0" applyNumberFormat="1" applyFont="1" applyFill="1" applyBorder="1"/>
    <xf numFmtId="164" fontId="1" fillId="4" borderId="1" xfId="0" applyNumberFormat="1" applyFont="1" applyFill="1" applyBorder="1"/>
    <xf numFmtId="49" fontId="3" fillId="4" borderId="1" xfId="0" applyNumberFormat="1" applyFont="1" applyFill="1" applyBorder="1" applyAlignment="1">
      <alignment horizontal="center" wrapText="1"/>
    </xf>
    <xf numFmtId="49" fontId="3" fillId="4" borderId="1" xfId="0" applyNumberFormat="1" applyFont="1" applyFill="1" applyBorder="1" applyAlignment="1">
      <alignment horizontal="center"/>
    </xf>
    <xf numFmtId="0" fontId="3" fillId="4" borderId="1" xfId="0" applyFont="1" applyFill="1" applyBorder="1"/>
    <xf numFmtId="164" fontId="1" fillId="3" borderId="1" xfId="0" applyNumberFormat="1" applyFont="1" applyFill="1" applyBorder="1"/>
    <xf numFmtId="0" fontId="5" fillId="0" borderId="0" xfId="0" applyFont="1" applyAlignment="1">
      <alignment horizontal="center"/>
    </xf>
    <xf numFmtId="4" fontId="6" fillId="0" borderId="1" xfId="0" applyNumberFormat="1" applyFont="1" applyBorder="1"/>
    <xf numFmtId="164" fontId="6" fillId="0" borderId="1" xfId="0" applyNumberFormat="1" applyFont="1" applyBorder="1"/>
    <xf numFmtId="0" fontId="5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20"/>
  <sheetViews>
    <sheetView tabSelected="1" workbookViewId="0">
      <selection activeCell="M18" sqref="M18"/>
    </sheetView>
  </sheetViews>
  <sheetFormatPr defaultRowHeight="15" x14ac:dyDescent="0.25"/>
  <cols>
    <col min="1" max="1" width="54.42578125" customWidth="1"/>
    <col min="2" max="2" width="6.7109375" customWidth="1"/>
    <col min="3" max="3" width="5.42578125" customWidth="1"/>
    <col min="4" max="4" width="14.85546875" bestFit="1" customWidth="1"/>
    <col min="5" max="5" width="14.42578125" customWidth="1"/>
    <col min="7" max="7" width="14.85546875" bestFit="1" customWidth="1"/>
    <col min="9" max="9" width="15.28515625" customWidth="1"/>
    <col min="10" max="10" width="14.7109375" customWidth="1"/>
  </cols>
  <sheetData>
    <row r="1" spans="1:10" ht="15.75" x14ac:dyDescent="0.25">
      <c r="A1" s="24" t="s">
        <v>32</v>
      </c>
      <c r="B1" s="24"/>
      <c r="C1" s="24"/>
      <c r="D1" s="24"/>
      <c r="E1" s="24"/>
      <c r="F1" s="24"/>
      <c r="G1" s="24"/>
      <c r="H1" s="24"/>
      <c r="I1" s="24"/>
      <c r="J1" s="24"/>
    </row>
    <row r="2" spans="1:10" ht="15.75" x14ac:dyDescent="0.25">
      <c r="A2" s="21"/>
      <c r="B2" s="21"/>
      <c r="C2" s="21"/>
      <c r="D2" s="21"/>
      <c r="E2" s="21"/>
      <c r="F2" s="21"/>
      <c r="G2" s="21"/>
      <c r="H2" s="21"/>
      <c r="I2" s="21"/>
      <c r="J2" s="21"/>
    </row>
    <row r="3" spans="1:10" x14ac:dyDescent="0.25">
      <c r="J3" s="3" t="s">
        <v>2</v>
      </c>
    </row>
    <row r="4" spans="1:10" ht="26.25" x14ac:dyDescent="0.25">
      <c r="A4" s="1" t="s">
        <v>1</v>
      </c>
      <c r="B4" s="1" t="s">
        <v>3</v>
      </c>
      <c r="C4" s="2" t="s">
        <v>11</v>
      </c>
      <c r="D4" s="2" t="s">
        <v>33</v>
      </c>
      <c r="E4" s="2" t="s">
        <v>34</v>
      </c>
      <c r="F4" s="2" t="s">
        <v>31</v>
      </c>
      <c r="G4" s="2" t="s">
        <v>29</v>
      </c>
      <c r="H4" s="2" t="s">
        <v>35</v>
      </c>
      <c r="I4" s="2" t="s">
        <v>30</v>
      </c>
      <c r="J4" s="2" t="s">
        <v>36</v>
      </c>
    </row>
    <row r="5" spans="1:10" s="6" customFormat="1" ht="47.25" customHeight="1" x14ac:dyDescent="0.25">
      <c r="A5" s="13" t="s">
        <v>7</v>
      </c>
      <c r="B5" s="17" t="s">
        <v>4</v>
      </c>
      <c r="C5" s="17"/>
      <c r="D5" s="15">
        <f>SUM(D6:D13)</f>
        <v>305102290.31</v>
      </c>
      <c r="E5" s="15">
        <f>SUM(E6:E13)</f>
        <v>540728330.62</v>
      </c>
      <c r="F5" s="16">
        <f>E5/D5*100</f>
        <v>177.22853868798938</v>
      </c>
      <c r="G5" s="15">
        <f>SUM(G6:G13)</f>
        <v>249703275.45999998</v>
      </c>
      <c r="H5" s="16">
        <f>G5/E5*100</f>
        <v>46.179062815830228</v>
      </c>
      <c r="I5" s="15">
        <f>SUM(I6:I13)</f>
        <v>245048537.99000001</v>
      </c>
      <c r="J5" s="15">
        <f>SUM(J6:J13)</f>
        <v>235283436.73000002</v>
      </c>
    </row>
    <row r="6" spans="1:10" s="6" customFormat="1" ht="21" customHeight="1" x14ac:dyDescent="0.25">
      <c r="A6" s="7" t="s">
        <v>13</v>
      </c>
      <c r="B6" s="8" t="s">
        <v>4</v>
      </c>
      <c r="C6" s="8" t="s">
        <v>12</v>
      </c>
      <c r="D6" s="4">
        <v>51940108.299999997</v>
      </c>
      <c r="E6" s="4">
        <v>53400069.990000002</v>
      </c>
      <c r="F6" s="20">
        <f t="shared" ref="F6:F13" si="0">E6/D6*100</f>
        <v>102.8108560759393</v>
      </c>
      <c r="G6" s="4">
        <v>63365078</v>
      </c>
      <c r="H6" s="20">
        <f t="shared" ref="H6:H13" si="1">G6/E6*100</f>
        <v>118.6610392305967</v>
      </c>
      <c r="I6" s="4">
        <v>63036078</v>
      </c>
      <c r="J6" s="4">
        <v>63036078</v>
      </c>
    </row>
    <row r="7" spans="1:10" s="6" customFormat="1" ht="47.25" customHeight="1" x14ac:dyDescent="0.25">
      <c r="A7" s="12" t="s">
        <v>15</v>
      </c>
      <c r="B7" s="8" t="s">
        <v>4</v>
      </c>
      <c r="C7" s="8" t="s">
        <v>14</v>
      </c>
      <c r="D7" s="4">
        <v>5131338.4800000004</v>
      </c>
      <c r="E7" s="4">
        <v>6352130</v>
      </c>
      <c r="F7" s="20">
        <f t="shared" si="0"/>
        <v>123.790898315482</v>
      </c>
      <c r="G7" s="4">
        <v>7249380</v>
      </c>
      <c r="H7" s="20">
        <f t="shared" si="1"/>
        <v>114.1251832062631</v>
      </c>
      <c r="I7" s="4">
        <v>6867340</v>
      </c>
      <c r="J7" s="4">
        <v>6913700</v>
      </c>
    </row>
    <row r="8" spans="1:10" s="6" customFormat="1" ht="47.25" customHeight="1" x14ac:dyDescent="0.25">
      <c r="A8" s="12" t="s">
        <v>17</v>
      </c>
      <c r="B8" s="8" t="s">
        <v>4</v>
      </c>
      <c r="C8" s="8" t="s">
        <v>16</v>
      </c>
      <c r="D8" s="4">
        <v>6915289.8600000003</v>
      </c>
      <c r="E8" s="4">
        <v>7986971</v>
      </c>
      <c r="F8" s="20">
        <f t="shared" si="0"/>
        <v>115.49726998717591</v>
      </c>
      <c r="G8" s="4">
        <v>8326337</v>
      </c>
      <c r="H8" s="20">
        <f t="shared" si="1"/>
        <v>104.24899501951366</v>
      </c>
      <c r="I8" s="4">
        <v>7359937</v>
      </c>
      <c r="J8" s="4">
        <v>7359937</v>
      </c>
    </row>
    <row r="9" spans="1:10" s="6" customFormat="1" ht="30" customHeight="1" x14ac:dyDescent="0.25">
      <c r="A9" s="12" t="s">
        <v>18</v>
      </c>
      <c r="B9" s="8" t="s">
        <v>4</v>
      </c>
      <c r="C9" s="8" t="s">
        <v>19</v>
      </c>
      <c r="D9" s="4">
        <v>327909</v>
      </c>
      <c r="E9" s="4">
        <v>400000</v>
      </c>
      <c r="F9" s="20">
        <f t="shared" si="0"/>
        <v>121.98506292904435</v>
      </c>
      <c r="G9" s="4">
        <v>200000</v>
      </c>
      <c r="H9" s="20">
        <f t="shared" si="1"/>
        <v>50</v>
      </c>
      <c r="I9" s="4"/>
      <c r="J9" s="4"/>
    </row>
    <row r="10" spans="1:10" s="6" customFormat="1" ht="28.5" customHeight="1" x14ac:dyDescent="0.25">
      <c r="A10" s="12" t="s">
        <v>20</v>
      </c>
      <c r="B10" s="8" t="s">
        <v>4</v>
      </c>
      <c r="C10" s="8" t="s">
        <v>21</v>
      </c>
      <c r="D10" s="4">
        <v>2000232.49</v>
      </c>
      <c r="E10" s="4">
        <v>3028140.3</v>
      </c>
      <c r="F10" s="20">
        <f t="shared" si="0"/>
        <v>151.38941673725137</v>
      </c>
      <c r="G10" s="4">
        <v>4044040</v>
      </c>
      <c r="H10" s="20">
        <f t="shared" si="1"/>
        <v>133.54863379348706</v>
      </c>
      <c r="I10" s="4">
        <v>3920244</v>
      </c>
      <c r="J10" s="4">
        <v>3921334</v>
      </c>
    </row>
    <row r="11" spans="1:10" s="6" customFormat="1" ht="43.5" customHeight="1" x14ac:dyDescent="0.25">
      <c r="A11" s="12" t="s">
        <v>22</v>
      </c>
      <c r="B11" s="8" t="s">
        <v>4</v>
      </c>
      <c r="C11" s="8" t="s">
        <v>23</v>
      </c>
      <c r="D11" s="4">
        <v>28371952.77</v>
      </c>
      <c r="E11" s="4">
        <v>55278320.380000003</v>
      </c>
      <c r="F11" s="20">
        <f t="shared" si="0"/>
        <v>194.83438742521213</v>
      </c>
      <c r="G11" s="4">
        <v>33832740.439999998</v>
      </c>
      <c r="H11" s="20">
        <f t="shared" si="1"/>
        <v>61.204356802854065</v>
      </c>
      <c r="I11" s="4">
        <v>47694210</v>
      </c>
      <c r="J11" s="4">
        <v>33418210</v>
      </c>
    </row>
    <row r="12" spans="1:10" s="6" customFormat="1" ht="33" customHeight="1" x14ac:dyDescent="0.25">
      <c r="A12" s="12" t="s">
        <v>24</v>
      </c>
      <c r="B12" s="8" t="s">
        <v>4</v>
      </c>
      <c r="C12" s="8" t="s">
        <v>25</v>
      </c>
      <c r="D12" s="4">
        <v>140112472.41999999</v>
      </c>
      <c r="E12" s="4">
        <v>293014156.44</v>
      </c>
      <c r="F12" s="20">
        <f t="shared" si="0"/>
        <v>209.12781808721724</v>
      </c>
      <c r="G12" s="4">
        <v>53092775.219999999</v>
      </c>
      <c r="H12" s="20">
        <f t="shared" si="1"/>
        <v>18.119525645127563</v>
      </c>
      <c r="I12" s="4">
        <v>33330994.91</v>
      </c>
      <c r="J12" s="4">
        <v>34547634.369999997</v>
      </c>
    </row>
    <row r="13" spans="1:10" s="6" customFormat="1" ht="28.5" customHeight="1" x14ac:dyDescent="0.25">
      <c r="A13" s="12" t="s">
        <v>26</v>
      </c>
      <c r="B13" s="8" t="s">
        <v>4</v>
      </c>
      <c r="C13" s="8" t="s">
        <v>27</v>
      </c>
      <c r="D13" s="4">
        <v>70302986.989999995</v>
      </c>
      <c r="E13" s="4">
        <v>121268542.51000001</v>
      </c>
      <c r="F13" s="20">
        <f t="shared" si="0"/>
        <v>172.49415380778831</v>
      </c>
      <c r="G13" s="4">
        <v>79592924.799999997</v>
      </c>
      <c r="H13" s="20">
        <f t="shared" si="1"/>
        <v>65.633612107968247</v>
      </c>
      <c r="I13" s="4">
        <v>82839734.079999998</v>
      </c>
      <c r="J13" s="4">
        <v>86086543.359999999</v>
      </c>
    </row>
    <row r="14" spans="1:10" ht="30" customHeight="1" x14ac:dyDescent="0.25">
      <c r="A14" s="13" t="s">
        <v>8</v>
      </c>
      <c r="B14" s="18" t="s">
        <v>5</v>
      </c>
      <c r="C14" s="18"/>
      <c r="D14" s="15">
        <v>626661702.70000005</v>
      </c>
      <c r="E14" s="15">
        <v>741059381.38</v>
      </c>
      <c r="F14" s="16">
        <f t="shared" ref="F14:F20" si="2">E14/D14*100</f>
        <v>118.25509332820442</v>
      </c>
      <c r="G14" s="15">
        <v>717502602.21000004</v>
      </c>
      <c r="H14" s="16">
        <f t="shared" ref="H14:H20" si="3">G14/E14*100</f>
        <v>96.821202219161904</v>
      </c>
      <c r="I14" s="15">
        <v>670751967.38</v>
      </c>
      <c r="J14" s="15">
        <v>676383243</v>
      </c>
    </row>
    <row r="15" spans="1:10" ht="30" customHeight="1" x14ac:dyDescent="0.25">
      <c r="A15" s="13" t="s">
        <v>9</v>
      </c>
      <c r="B15" s="14">
        <v>11</v>
      </c>
      <c r="C15" s="14"/>
      <c r="D15" s="15">
        <f>D16+D17</f>
        <v>20215296.07</v>
      </c>
      <c r="E15" s="15">
        <f>E16+E17</f>
        <v>27271549</v>
      </c>
      <c r="F15" s="16">
        <f t="shared" si="2"/>
        <v>134.90551365444335</v>
      </c>
      <c r="G15" s="15">
        <f>G16+G17</f>
        <v>19619845</v>
      </c>
      <c r="H15" s="16">
        <f t="shared" si="3"/>
        <v>71.942539824195535</v>
      </c>
      <c r="I15" s="15">
        <f>I16+I17</f>
        <v>14419845</v>
      </c>
      <c r="J15" s="15">
        <f>J16+J17</f>
        <v>14419845</v>
      </c>
    </row>
    <row r="16" spans="1:10" ht="30" customHeight="1" x14ac:dyDescent="0.25">
      <c r="A16" s="7" t="s">
        <v>13</v>
      </c>
      <c r="B16" s="10">
        <v>11</v>
      </c>
      <c r="C16" s="10">
        <v>0</v>
      </c>
      <c r="D16" s="9">
        <v>8420485.0700000003</v>
      </c>
      <c r="E16" s="4">
        <v>10549349</v>
      </c>
      <c r="F16" s="5">
        <f t="shared" si="2"/>
        <v>125.28196312092031</v>
      </c>
      <c r="G16" s="4">
        <v>12383645</v>
      </c>
      <c r="H16" s="5">
        <f t="shared" si="3"/>
        <v>117.38776487534919</v>
      </c>
      <c r="I16" s="4">
        <v>12383645</v>
      </c>
      <c r="J16" s="4">
        <v>12383645</v>
      </c>
    </row>
    <row r="17" spans="1:10" ht="30" customHeight="1" x14ac:dyDescent="0.25">
      <c r="A17" s="12" t="s">
        <v>28</v>
      </c>
      <c r="B17" s="10">
        <v>11</v>
      </c>
      <c r="C17" s="10">
        <v>1</v>
      </c>
      <c r="D17" s="9">
        <v>11794811</v>
      </c>
      <c r="E17" s="4">
        <v>16722200</v>
      </c>
      <c r="F17" s="5">
        <f t="shared" si="2"/>
        <v>141.77590467536953</v>
      </c>
      <c r="G17" s="4">
        <v>7236200</v>
      </c>
      <c r="H17" s="5">
        <f t="shared" si="3"/>
        <v>43.273014316298095</v>
      </c>
      <c r="I17" s="4">
        <v>2036200</v>
      </c>
      <c r="J17" s="4">
        <v>2036200</v>
      </c>
    </row>
    <row r="18" spans="1:10" ht="30" customHeight="1" x14ac:dyDescent="0.25">
      <c r="A18" s="13" t="s">
        <v>10</v>
      </c>
      <c r="B18" s="14">
        <v>16</v>
      </c>
      <c r="C18" s="14"/>
      <c r="D18" s="15">
        <v>100838373.98</v>
      </c>
      <c r="E18" s="15">
        <v>95551377.989999995</v>
      </c>
      <c r="F18" s="16">
        <f t="shared" si="2"/>
        <v>94.756960290683963</v>
      </c>
      <c r="G18" s="15">
        <v>97307724.629999995</v>
      </c>
      <c r="H18" s="16">
        <f t="shared" si="3"/>
        <v>101.83811754152181</v>
      </c>
      <c r="I18" s="15">
        <v>96055633.620000005</v>
      </c>
      <c r="J18" s="15">
        <v>115786445.01000001</v>
      </c>
    </row>
    <row r="19" spans="1:10" s="6" customFormat="1" ht="30" customHeight="1" x14ac:dyDescent="0.25">
      <c r="A19" s="19" t="s">
        <v>6</v>
      </c>
      <c r="B19" s="14">
        <v>70</v>
      </c>
      <c r="C19" s="14"/>
      <c r="D19" s="15">
        <v>20700732.379999999</v>
      </c>
      <c r="E19" s="15">
        <v>11564156.710000001</v>
      </c>
      <c r="F19" s="16">
        <f t="shared" si="2"/>
        <v>55.863514863719047</v>
      </c>
      <c r="G19" s="15">
        <v>8567476</v>
      </c>
      <c r="H19" s="16">
        <f t="shared" si="3"/>
        <v>74.086474395416587</v>
      </c>
      <c r="I19" s="15">
        <v>18041801</v>
      </c>
      <c r="J19" s="15">
        <v>28751126</v>
      </c>
    </row>
    <row r="20" spans="1:10" ht="21.75" customHeight="1" x14ac:dyDescent="0.25">
      <c r="A20" s="11" t="s">
        <v>0</v>
      </c>
      <c r="B20" s="11"/>
      <c r="C20" s="11"/>
      <c r="D20" s="22">
        <f>D5+D14+D15+D18+D19</f>
        <v>1073518395.4400001</v>
      </c>
      <c r="E20" s="22">
        <f>E5+E14+E15+E18+E19</f>
        <v>1416174795.7</v>
      </c>
      <c r="F20" s="23">
        <f t="shared" si="2"/>
        <v>131.91900592626141</v>
      </c>
      <c r="G20" s="22">
        <f>SUM(G5,G14,G15,G18,G19)</f>
        <v>1092700923.3000002</v>
      </c>
      <c r="H20" s="23">
        <f t="shared" si="3"/>
        <v>77.158619586919698</v>
      </c>
      <c r="I20" s="22">
        <f>I5+I14+I15+I18+I19</f>
        <v>1044317784.99</v>
      </c>
      <c r="J20" s="22">
        <f>J5+J14+J15+J18+J19</f>
        <v>1070624095.74</v>
      </c>
    </row>
  </sheetData>
  <mergeCells count="1">
    <mergeCell ref="A1:J1"/>
  </mergeCells>
  <pageMargins left="0.11811023622047245" right="0.11811023622047245" top="1.1811023622047245" bottom="0.74803149606299213" header="0.31496062992125984" footer="0.31496062992125984"/>
  <pageSetup paperSize="9" scale="66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2025-12-08T14:11:05Z</dcterms:modified>
</cp:coreProperties>
</file>